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370" windowHeight="9225" activeTab="1"/>
  </bookViews>
  <sheets>
    <sheet name="Első oldal" sheetId="1" r:id="rId1"/>
    <sheet name="Második oldal" sheetId="2" r:id="rId2"/>
  </sheets>
  <definedNames/>
  <calcPr fullCalcOnLoad="1"/>
</workbook>
</file>

<file path=xl/sharedStrings.xml><?xml version="1.0" encoding="utf-8"?>
<sst xmlns="http://schemas.openxmlformats.org/spreadsheetml/2006/main" count="160" uniqueCount="148">
  <si>
    <t>Ft/fő/éj</t>
  </si>
  <si>
    <t>db</t>
  </si>
  <si>
    <t>fő</t>
  </si>
  <si>
    <t>péntek</t>
  </si>
  <si>
    <t>szombat</t>
  </si>
  <si>
    <t>vasárnap</t>
  </si>
  <si>
    <t>összesen</t>
  </si>
  <si>
    <t>rendelt</t>
  </si>
  <si>
    <t>Ft</t>
  </si>
  <si>
    <t>Ft/éjszaka</t>
  </si>
  <si>
    <t>SZÁLLÁS</t>
  </si>
  <si>
    <t>TELJESÍTMÉNYTÚRÁK</t>
  </si>
  <si>
    <t>Szombat</t>
  </si>
  <si>
    <t>Vasárnap</t>
  </si>
  <si>
    <t>Péntek</t>
  </si>
  <si>
    <t>Hétfő</t>
  </si>
  <si>
    <t>Fő</t>
  </si>
  <si>
    <t>Nevezési díj Ft/fő</t>
  </si>
  <si>
    <t>Összesen</t>
  </si>
  <si>
    <t>PROGRAMOK</t>
  </si>
  <si>
    <t>Csapat</t>
  </si>
  <si>
    <t>Nevezési díj Ft/csapat</t>
  </si>
  <si>
    <t>Ft/fő</t>
  </si>
  <si>
    <t>Rendelt</t>
  </si>
  <si>
    <t>Étkezés összesen:</t>
  </si>
  <si>
    <t>ÉTKEZÉS</t>
  </si>
  <si>
    <t>JELENTKEZÉSI LAP</t>
  </si>
  <si>
    <t>KÉRJÜK, HOGY A LAP KITÖLTÉSE ELŐTT FIGYELMESEN OLVASSA EL A PROGRAMFÜZETET!</t>
  </si>
  <si>
    <t>Szervezet neve:</t>
  </si>
  <si>
    <t>Megye:</t>
  </si>
  <si>
    <t>A jelentkező / csoportvezető neve:</t>
  </si>
  <si>
    <t>Irányítószám:</t>
  </si>
  <si>
    <t>Cím:</t>
  </si>
  <si>
    <t>Telefonok:</t>
  </si>
  <si>
    <t>E-mail:</t>
  </si>
  <si>
    <t>18 év alatti:</t>
  </si>
  <si>
    <t>Nő: (fő)</t>
  </si>
  <si>
    <t>Férfi: (fő)</t>
  </si>
  <si>
    <t>Összes létszám: (fő)</t>
  </si>
  <si>
    <t>S</t>
  </si>
  <si>
    <t>M</t>
  </si>
  <si>
    <t>L</t>
  </si>
  <si>
    <t>XL</t>
  </si>
  <si>
    <t>XXL</t>
  </si>
  <si>
    <t>XXXL</t>
  </si>
  <si>
    <t>Összesen, db</t>
  </si>
  <si>
    <t>Pólóméret, db</t>
  </si>
  <si>
    <t>Várható érkezés  módja és ideje:</t>
  </si>
  <si>
    <t>Ha saját autóbusszal jön, térítés ellenében igénybe vehetjük-e?</t>
  </si>
  <si>
    <t>Szombaton</t>
  </si>
  <si>
    <t>Térítési díj</t>
  </si>
  <si>
    <t>Férőhely:</t>
  </si>
  <si>
    <t>Szállás összesen: (fő)</t>
  </si>
  <si>
    <t>Regisztrációs szám:</t>
  </si>
  <si>
    <t>Sátorhely (db)</t>
  </si>
  <si>
    <t>Összesen Ft</t>
  </si>
  <si>
    <t>Programok összesen: (Ft)</t>
  </si>
  <si>
    <t>Összesítés:</t>
  </si>
  <si>
    <t>Szállás összesen:</t>
  </si>
  <si>
    <t>P.H.</t>
  </si>
  <si>
    <t>aláírás</t>
  </si>
  <si>
    <t>A kitöltött és aláírt nevezési lapot kérjük megküldeni:</t>
  </si>
  <si>
    <t>Befizetés: átutalással.</t>
  </si>
  <si>
    <t xml:space="preserve">Megküldési határidő: </t>
  </si>
  <si>
    <t>Befizetési határidő:</t>
  </si>
  <si>
    <t>2009. április 15.</t>
  </si>
  <si>
    <t>Számlatulajdonos:</t>
  </si>
  <si>
    <t>Számlavezető:</t>
  </si>
  <si>
    <t>Számlaszám:</t>
  </si>
  <si>
    <t>Étkezés összesen: (Ft)</t>
  </si>
  <si>
    <t>Kazincbarcikai Természetbarát Egyesület</t>
  </si>
  <si>
    <t>GYALOGTÚRÁZÓK XVII. ORSZÁGOS TALÁLKOZÓJA</t>
  </si>
  <si>
    <t>AGGTELEK, 2010. május 21-24.</t>
  </si>
  <si>
    <t xml:space="preserve"> - Levélben: Kazincbarcikai Természetbarát Egyesület, 3700 Kazincbarcika, Táncsics Mihály út 18.</t>
  </si>
  <si>
    <t xml:space="preserve"> - E-mail-en: gyot2010@gmail.com</t>
  </si>
  <si>
    <t>TAKARÉK Szövetkezeti Hitelintézet Kazincbarcika</t>
  </si>
  <si>
    <t>54900017-10001277</t>
  </si>
  <si>
    <t>TÚRAVEZETÉSES-,  AUTÓBUSZOS TÚRÁK , VERSENYEK</t>
  </si>
  <si>
    <t xml:space="preserve"> 05.22.</t>
  </si>
  <si>
    <t xml:space="preserve"> 05.23.</t>
  </si>
  <si>
    <t xml:space="preserve"> 05.24.</t>
  </si>
  <si>
    <t xml:space="preserve"> 05.21.</t>
  </si>
  <si>
    <t>KARSZT-15 teljesítménytúra</t>
  </si>
  <si>
    <t>KARSZT-25 teljesítménytúra</t>
  </si>
  <si>
    <t>KARSZT-35 teljesítménytúra</t>
  </si>
  <si>
    <t>KARSZT-70 teljesítménytúra</t>
  </si>
  <si>
    <t>Tájismereti csapatverseny</t>
  </si>
  <si>
    <t>Férőhely</t>
  </si>
  <si>
    <t>Az idegenforgalmi adó külön fizetendő a helyszínen 18-70 éves kor között.(Aggtelken:250 Ft/fő/éj, Jósvafőn és Szögligeten: 200 Ft/fő/éj)</t>
  </si>
  <si>
    <t>Turistaszálló</t>
  </si>
  <si>
    <t>Faház 4 személyes</t>
  </si>
  <si>
    <t>Faház 6 személyes</t>
  </si>
  <si>
    <t>7200/faház</t>
  </si>
  <si>
    <t>18000/ház</t>
  </si>
  <si>
    <t>Aggtelek, ANP Kövirózsa apartmanház</t>
  </si>
  <si>
    <t>3-4 fős apartman felnőtt</t>
  </si>
  <si>
    <t>3-4 fős apartman gyermek</t>
  </si>
  <si>
    <t>Aggtelek, Panoráma Üdülő</t>
  </si>
  <si>
    <t>4 fős szobákban, közös zuhanyzók</t>
  </si>
  <si>
    <t>Jósvafő, Gyógybarlang vendégház</t>
  </si>
  <si>
    <t>17db 2 ágyas, 2 db 3 ágyas szobában, közös zuhanyzóval</t>
  </si>
  <si>
    <t>Szögliget, Szalamandra ház</t>
  </si>
  <si>
    <t>3 ágyas zuhanyzós</t>
  </si>
  <si>
    <t>Szögliget, falusi vendéglátás,  2-3-4-5 ágyas szobákban</t>
  </si>
  <si>
    <t>Jósvafő, Erdei Iskolai Bázis</t>
  </si>
  <si>
    <t>8 és 10 ágyas szobákban</t>
  </si>
  <si>
    <t>Szögliget, Major Turistaház</t>
  </si>
  <si>
    <t>8 és 10 ágyas szobákban, közös zuhanyzó, konyha, étkező</t>
  </si>
  <si>
    <t>Szögliget, Toboz Vendégház</t>
  </si>
  <si>
    <t>11 és 14 ágyas szobákban, közös zuhanyzó, konyha</t>
  </si>
  <si>
    <t>Tábori vacsora</t>
  </si>
  <si>
    <t>Aggtelek-Tóvég, rendezvényközpont</t>
  </si>
  <si>
    <t>1. gyalogtúra: Szádvár és környéke</t>
  </si>
  <si>
    <t>2. gyalogtúra: Szádelői-völgy és Torna vára</t>
  </si>
  <si>
    <t>3. gyalogtúra: Martonyi-kolostor – Szalonna</t>
  </si>
  <si>
    <t>4. gyalogtúra: Telekesi-völgy – Szalonna</t>
  </si>
  <si>
    <t>500/csapat</t>
  </si>
  <si>
    <t>600/fő</t>
  </si>
  <si>
    <t>Az autóbuszos túrák díja tartalmazza az utazás és a forintban fizetendő belépők árát is.</t>
  </si>
  <si>
    <t>2010. március 25.</t>
  </si>
  <si>
    <t>Aggtelek, Baradla Camping és turistaszálló</t>
  </si>
  <si>
    <t>5. autóbuszos túra: Miskolc – Aggtelek</t>
  </si>
  <si>
    <t>6. autóbuszos túra: Andrássyak nyomában</t>
  </si>
  <si>
    <t>7. autóbuszos túra: Felvidéki gyöngyszemek</t>
  </si>
  <si>
    <t>9. autóbuszos túra: Aggtelek – Miskolc</t>
  </si>
  <si>
    <t>10. autóbuszos túra: Rákóczi barlang</t>
  </si>
  <si>
    <t>KARSZT-50 teljesítménytúra</t>
  </si>
  <si>
    <t>18-70 év közötti:</t>
  </si>
  <si>
    <t>70 év feletti:</t>
  </si>
  <si>
    <t>Részvételi díj</t>
  </si>
  <si>
    <t>Részvételi díj összesen (Ft)</t>
  </si>
  <si>
    <t>Részvételi és nevezési díj a programokra:</t>
  </si>
  <si>
    <t>8. autóbuszos túra: Gömör értékei</t>
  </si>
  <si>
    <t>Encián Kupa A és B kategória</t>
  </si>
  <si>
    <t>Encián Kupa C kategória</t>
  </si>
  <si>
    <t>400/fő</t>
  </si>
  <si>
    <t>Kérjük, hogy a szállás lekötés előtt egyeztessen a rendezőkkel! (gyot2010@gmail.com, 06-70-946-9450)</t>
  </si>
  <si>
    <r>
      <t>Csoportos jelentkezés esetén a névsort külön lapon kérjük mellékelni (jelentkezők neve, címe, telefonszáma, e-mail címe, pólóméret</t>
    </r>
    <r>
      <rPr>
        <sz val="10"/>
        <rFont val="Arial"/>
        <family val="0"/>
      </rPr>
      <t>)</t>
    </r>
  </si>
  <si>
    <t>Az Euro alapú belépők árát (lásd a programfüzetben) megérkezéskor a regisztráción kell befizetni!</t>
  </si>
  <si>
    <t>A szobákhoz általában közös fürdőszoba, konyha tartozik, de igény szerint egyéni fürdőszoba is lehetséges.</t>
  </si>
  <si>
    <t>Részvételi díj a találkozóra összesen:</t>
  </si>
  <si>
    <t>Aggtelek, falusi vendéglátás,   2-3-4-5-6-7 ágyas szobák</t>
  </si>
  <si>
    <t>Jósvafő, falusi vendéglátás,  2-3-4-5-9 ágyas szobák</t>
  </si>
  <si>
    <t>6 és 8 ágyas szobák</t>
  </si>
  <si>
    <t>Szállásdíj összesen: (Ft)</t>
  </si>
  <si>
    <t>Mindösszesen: (Ft)</t>
  </si>
  <si>
    <t>Személy(nyugdíjas,diák)</t>
  </si>
  <si>
    <t>Személy(felnőtt)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</si>
</sst>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4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 diagonalUp="1" diagonalDown="1">
      <left style="thin"/>
      <right style="thin"/>
      <top style="medium"/>
      <bottom style="thin"/>
      <diagonal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 shrinkToFit="1"/>
      <protection/>
    </xf>
    <xf numFmtId="0" fontId="0" fillId="0" borderId="3" xfId="0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/>
      <protection/>
    </xf>
    <xf numFmtId="0" fontId="0" fillId="0" borderId="5" xfId="0" applyBorder="1" applyAlignment="1" applyProtection="1">
      <alignment shrinkToFi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5" xfId="0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" fillId="0" borderId="1" xfId="17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7" fillId="0" borderId="3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36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shrinkToFit="1"/>
      <protection/>
    </xf>
    <xf numFmtId="0" fontId="0" fillId="0" borderId="4" xfId="0" applyBorder="1" applyAlignment="1" applyProtection="1">
      <alignment horizontal="center" vertical="center" shrinkToFi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vertical="center" wrapText="1"/>
      <protection/>
    </xf>
    <xf numFmtId="0" fontId="6" fillId="0" borderId="48" xfId="0" applyFont="1" applyBorder="1" applyAlignment="1" applyProtection="1">
      <alignment vertical="center" wrapText="1"/>
      <protection/>
    </xf>
    <xf numFmtId="0" fontId="6" fillId="0" borderId="49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58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7" fillId="0" borderId="60" xfId="0" applyFont="1" applyBorder="1" applyAlignment="1" applyProtection="1">
      <alignment/>
      <protection/>
    </xf>
    <xf numFmtId="0" fontId="7" fillId="0" borderId="0" xfId="0" applyFon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0" fillId="0" borderId="61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6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1"/>
  <sheetViews>
    <sheetView workbookViewId="0" topLeftCell="A1">
      <selection activeCell="D16" sqref="D16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22.7109375" style="1" customWidth="1"/>
    <col min="4" max="4" width="9.8515625" style="1" customWidth="1"/>
    <col min="5" max="16384" width="9.140625" style="1" customWidth="1"/>
  </cols>
  <sheetData>
    <row r="1" spans="2:11" ht="20.25">
      <c r="B1" s="118" t="s">
        <v>26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1" ht="10.5" customHeight="1" thickBo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6.5" thickTop="1">
      <c r="B3" s="119" t="s">
        <v>71</v>
      </c>
      <c r="C3" s="120"/>
      <c r="D3" s="120"/>
      <c r="E3" s="120"/>
      <c r="F3" s="120"/>
      <c r="G3" s="120"/>
      <c r="H3" s="120"/>
      <c r="I3" s="120"/>
      <c r="J3" s="120"/>
      <c r="K3" s="121"/>
    </row>
    <row r="4" spans="2:11" ht="15.75">
      <c r="B4" s="122" t="s">
        <v>72</v>
      </c>
      <c r="C4" s="123"/>
      <c r="D4" s="123"/>
      <c r="E4" s="123"/>
      <c r="F4" s="123"/>
      <c r="G4" s="123"/>
      <c r="H4" s="123"/>
      <c r="I4" s="123"/>
      <c r="J4" s="123"/>
      <c r="K4" s="124"/>
    </row>
    <row r="5" spans="2:11" ht="10.5" customHeight="1">
      <c r="B5" s="19"/>
      <c r="C5" s="20"/>
      <c r="D5" s="20"/>
      <c r="E5" s="20"/>
      <c r="F5" s="20"/>
      <c r="G5" s="20"/>
      <c r="H5" s="20"/>
      <c r="I5" s="20"/>
      <c r="J5" s="20"/>
      <c r="K5" s="21"/>
    </row>
    <row r="6" spans="2:11" ht="13.5" thickBot="1">
      <c r="B6" s="125" t="s">
        <v>27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9.75" customHeight="1" thickBot="1" thickTop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3.5" thickTop="1">
      <c r="B8" s="88" t="s">
        <v>28</v>
      </c>
      <c r="C8" s="89"/>
      <c r="D8" s="89"/>
      <c r="E8" s="89"/>
      <c r="F8" s="89" t="s">
        <v>29</v>
      </c>
      <c r="G8" s="89"/>
      <c r="H8" s="136" t="s">
        <v>53</v>
      </c>
      <c r="I8" s="137"/>
      <c r="J8" s="140"/>
      <c r="K8" s="141"/>
    </row>
    <row r="9" spans="2:11" ht="19.5" customHeight="1">
      <c r="B9" s="91"/>
      <c r="C9" s="92"/>
      <c r="D9" s="92"/>
      <c r="E9" s="93"/>
      <c r="F9" s="94"/>
      <c r="G9" s="93"/>
      <c r="H9" s="138"/>
      <c r="I9" s="139"/>
      <c r="J9" s="142"/>
      <c r="K9" s="143"/>
    </row>
    <row r="10" spans="2:13" ht="20.25" customHeight="1">
      <c r="B10" s="90" t="s">
        <v>30</v>
      </c>
      <c r="C10" s="132"/>
      <c r="D10" s="133"/>
      <c r="E10" s="134"/>
      <c r="F10" s="134"/>
      <c r="G10" s="134"/>
      <c r="H10" s="134"/>
      <c r="I10" s="134"/>
      <c r="J10" s="134"/>
      <c r="K10" s="135"/>
      <c r="M10" s="18"/>
    </row>
    <row r="11" spans="2:11" ht="12.75">
      <c r="B11" s="90" t="s">
        <v>31</v>
      </c>
      <c r="C11" s="132"/>
      <c r="D11" s="5"/>
      <c r="E11" s="26" t="s">
        <v>32</v>
      </c>
      <c r="F11" s="107"/>
      <c r="G11" s="107"/>
      <c r="H11" s="107"/>
      <c r="I11" s="107"/>
      <c r="J11" s="107"/>
      <c r="K11" s="108"/>
    </row>
    <row r="12" spans="2:11" ht="12.75">
      <c r="B12" s="25" t="s">
        <v>33</v>
      </c>
      <c r="C12" s="107"/>
      <c r="D12" s="107"/>
      <c r="E12" s="26" t="s">
        <v>34</v>
      </c>
      <c r="F12" s="97"/>
      <c r="G12" s="107"/>
      <c r="H12" s="107"/>
      <c r="I12" s="107"/>
      <c r="J12" s="107"/>
      <c r="K12" s="108"/>
    </row>
    <row r="13" spans="2:11" ht="12.75">
      <c r="B13" s="99" t="s">
        <v>137</v>
      </c>
      <c r="C13" s="100"/>
      <c r="D13" s="100"/>
      <c r="E13" s="100"/>
      <c r="F13" s="100"/>
      <c r="G13" s="100"/>
      <c r="H13" s="100"/>
      <c r="I13" s="100"/>
      <c r="J13" s="100"/>
      <c r="K13" s="87"/>
    </row>
    <row r="14" spans="2:11" ht="12.75">
      <c r="B14" s="25" t="s">
        <v>35</v>
      </c>
      <c r="C14" s="5"/>
      <c r="D14" s="98" t="s">
        <v>127</v>
      </c>
      <c r="E14" s="98"/>
      <c r="F14" s="5"/>
      <c r="G14" s="132" t="s">
        <v>128</v>
      </c>
      <c r="H14" s="132"/>
      <c r="I14" s="5"/>
      <c r="J14" s="26"/>
      <c r="K14" s="27"/>
    </row>
    <row r="15" spans="2:11" ht="12.75">
      <c r="B15" s="105" t="s">
        <v>129</v>
      </c>
      <c r="C15" s="106"/>
      <c r="D15" s="28" t="s">
        <v>22</v>
      </c>
      <c r="E15" s="28" t="s">
        <v>36</v>
      </c>
      <c r="F15" s="28" t="s">
        <v>37</v>
      </c>
      <c r="G15" s="106" t="s">
        <v>38</v>
      </c>
      <c r="H15" s="106"/>
      <c r="I15" s="102" t="s">
        <v>130</v>
      </c>
      <c r="J15" s="95"/>
      <c r="K15" s="96"/>
    </row>
    <row r="16" spans="2:11" ht="12.75">
      <c r="B16" s="105"/>
      <c r="C16" s="106"/>
      <c r="D16" s="29">
        <v>3500</v>
      </c>
      <c r="E16" s="5"/>
      <c r="F16" s="5"/>
      <c r="G16" s="132">
        <f>E16+F16</f>
        <v>0</v>
      </c>
      <c r="H16" s="132"/>
      <c r="I16" s="18"/>
      <c r="J16" s="18"/>
      <c r="K16" s="76">
        <f>G16*D16</f>
        <v>0</v>
      </c>
    </row>
    <row r="17" spans="2:11" ht="12.75">
      <c r="B17" s="105" t="s">
        <v>46</v>
      </c>
      <c r="C17" s="106"/>
      <c r="D17" s="29" t="s">
        <v>39</v>
      </c>
      <c r="E17" s="29" t="s">
        <v>40</v>
      </c>
      <c r="F17" s="29" t="s">
        <v>41</v>
      </c>
      <c r="G17" s="29" t="s">
        <v>42</v>
      </c>
      <c r="H17" s="29" t="s">
        <v>43</v>
      </c>
      <c r="I17" s="29" t="s">
        <v>44</v>
      </c>
      <c r="J17" s="106" t="s">
        <v>45</v>
      </c>
      <c r="K17" s="131"/>
    </row>
    <row r="18" spans="2:11" ht="12.75">
      <c r="B18" s="105"/>
      <c r="C18" s="106"/>
      <c r="D18" s="5"/>
      <c r="E18" s="5"/>
      <c r="F18" s="5"/>
      <c r="G18" s="5"/>
      <c r="H18" s="5"/>
      <c r="I18" s="5"/>
      <c r="J18" s="132">
        <f>D18+E18+F18+G18+H18+I18</f>
        <v>0</v>
      </c>
      <c r="K18" s="101"/>
    </row>
    <row r="19" spans="2:11" ht="12.75">
      <c r="B19" s="105" t="s">
        <v>47</v>
      </c>
      <c r="C19" s="106"/>
      <c r="D19" s="107"/>
      <c r="E19" s="107"/>
      <c r="F19" s="107"/>
      <c r="G19" s="107"/>
      <c r="H19" s="107"/>
      <c r="I19" s="107"/>
      <c r="J19" s="107"/>
      <c r="K19" s="108"/>
    </row>
    <row r="20" spans="2:11" ht="12.75">
      <c r="B20" s="114" t="s">
        <v>48</v>
      </c>
      <c r="C20" s="115"/>
      <c r="D20" s="130"/>
      <c r="E20" s="106" t="s">
        <v>49</v>
      </c>
      <c r="F20" s="106"/>
      <c r="G20" s="106" t="s">
        <v>13</v>
      </c>
      <c r="H20" s="106"/>
      <c r="I20" s="106" t="s">
        <v>50</v>
      </c>
      <c r="J20" s="106"/>
      <c r="K20" s="27" t="s">
        <v>51</v>
      </c>
    </row>
    <row r="21" spans="2:11" ht="16.5" customHeight="1" thickBot="1">
      <c r="B21" s="116"/>
      <c r="C21" s="117"/>
      <c r="D21" s="128"/>
      <c r="E21" s="128"/>
      <c r="F21" s="128"/>
      <c r="G21" s="128"/>
      <c r="H21" s="129"/>
      <c r="I21" s="129"/>
      <c r="J21" s="129"/>
      <c r="K21" s="8"/>
    </row>
    <row r="22" ht="6" customHeight="1" thickTop="1"/>
    <row r="23" spans="2:11" ht="18">
      <c r="B23" s="144" t="s">
        <v>10</v>
      </c>
      <c r="C23" s="144"/>
      <c r="D23" s="144"/>
      <c r="E23" s="144"/>
      <c r="F23" s="144"/>
      <c r="G23" s="144"/>
      <c r="H23" s="144"/>
      <c r="I23" s="144"/>
      <c r="J23" s="144"/>
      <c r="K23" s="144"/>
    </row>
    <row r="24" spans="2:11" ht="4.5" customHeight="1" thickBot="1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ht="12.75">
      <c r="B25" s="145"/>
      <c r="C25" s="147" t="s">
        <v>87</v>
      </c>
      <c r="D25" s="149" t="s">
        <v>0</v>
      </c>
      <c r="E25" s="151" t="s">
        <v>1</v>
      </c>
      <c r="F25" s="151" t="s">
        <v>2</v>
      </c>
      <c r="G25" s="151" t="s">
        <v>3</v>
      </c>
      <c r="H25" s="151" t="s">
        <v>4</v>
      </c>
      <c r="I25" s="151" t="s">
        <v>5</v>
      </c>
      <c r="J25" s="152" t="s">
        <v>6</v>
      </c>
      <c r="K25" s="153"/>
    </row>
    <row r="26" spans="2:11" ht="12.75">
      <c r="B26" s="146"/>
      <c r="C26" s="148"/>
      <c r="D26" s="150"/>
      <c r="E26" s="106"/>
      <c r="F26" s="106"/>
      <c r="G26" s="106"/>
      <c r="H26" s="106"/>
      <c r="I26" s="106"/>
      <c r="J26" s="29" t="s">
        <v>7</v>
      </c>
      <c r="K26" s="32" t="s">
        <v>8</v>
      </c>
    </row>
    <row r="27" spans="2:11" ht="13.5" thickBot="1">
      <c r="B27" s="33"/>
      <c r="C27" s="34"/>
      <c r="D27" s="34"/>
      <c r="E27" s="34"/>
      <c r="F27" s="34"/>
      <c r="G27" s="34"/>
      <c r="H27" s="34"/>
      <c r="I27" s="34"/>
      <c r="J27" s="35"/>
      <c r="K27" s="36"/>
    </row>
    <row r="28" spans="2:11" ht="12.75">
      <c r="B28" s="154" t="s">
        <v>120</v>
      </c>
      <c r="C28" s="37" t="s">
        <v>89</v>
      </c>
      <c r="D28" s="39">
        <v>2200</v>
      </c>
      <c r="E28" s="11"/>
      <c r="F28" s="11"/>
      <c r="G28" s="11"/>
      <c r="H28" s="11"/>
      <c r="I28" s="11"/>
      <c r="J28" s="39">
        <f>G28+H28+I28</f>
        <v>0</v>
      </c>
      <c r="K28" s="80">
        <f>J28*D28</f>
        <v>0</v>
      </c>
    </row>
    <row r="29" spans="2:11" ht="12.75">
      <c r="B29" s="155"/>
      <c r="C29" s="29" t="s">
        <v>90</v>
      </c>
      <c r="D29" s="26" t="s">
        <v>92</v>
      </c>
      <c r="E29" s="5"/>
      <c r="F29" s="5"/>
      <c r="G29" s="5"/>
      <c r="H29" s="5"/>
      <c r="I29" s="5"/>
      <c r="J29" s="26">
        <f>G29+H29+I29</f>
        <v>0</v>
      </c>
      <c r="K29" s="63">
        <f>J29*7200</f>
        <v>0</v>
      </c>
    </row>
    <row r="30" spans="2:11" ht="12.75" customHeight="1">
      <c r="B30" s="155"/>
      <c r="C30" s="29" t="s">
        <v>91</v>
      </c>
      <c r="D30" s="26" t="s">
        <v>93</v>
      </c>
      <c r="E30" s="5"/>
      <c r="F30" s="5"/>
      <c r="G30" s="5"/>
      <c r="H30" s="5"/>
      <c r="I30" s="5"/>
      <c r="J30" s="26">
        <f>G30+H30+I30</f>
        <v>0</v>
      </c>
      <c r="K30" s="63">
        <f>J30*18000</f>
        <v>0</v>
      </c>
    </row>
    <row r="31" spans="2:11" ht="12.75">
      <c r="B31" s="155"/>
      <c r="C31" s="26"/>
      <c r="D31" s="40" t="s">
        <v>9</v>
      </c>
      <c r="E31" s="29" t="s">
        <v>1</v>
      </c>
      <c r="F31" s="29" t="s">
        <v>2</v>
      </c>
      <c r="G31" s="42"/>
      <c r="H31" s="42"/>
      <c r="I31" s="42"/>
      <c r="J31" s="42"/>
      <c r="K31" s="43"/>
    </row>
    <row r="32" spans="2:11" ht="12.75">
      <c r="B32" s="155"/>
      <c r="C32" s="29" t="s">
        <v>54</v>
      </c>
      <c r="D32" s="26">
        <v>1000</v>
      </c>
      <c r="E32" s="4"/>
      <c r="F32" s="44"/>
      <c r="G32" s="4"/>
      <c r="H32" s="4"/>
      <c r="I32" s="4"/>
      <c r="J32" s="24">
        <f aca="true" t="shared" si="0" ref="J32:J54">G32+H32+I32</f>
        <v>0</v>
      </c>
      <c r="K32" s="79">
        <f aca="true" t="shared" si="1" ref="K32:K54">J32*D32</f>
        <v>0</v>
      </c>
    </row>
    <row r="33" spans="2:11" ht="13.5" thickBot="1">
      <c r="B33" s="155"/>
      <c r="C33" s="38" t="s">
        <v>147</v>
      </c>
      <c r="D33" s="48">
        <v>1200</v>
      </c>
      <c r="E33" s="44"/>
      <c r="F33" s="12"/>
      <c r="G33" s="12"/>
      <c r="H33" s="12"/>
      <c r="I33" s="12"/>
      <c r="J33" s="71">
        <f t="shared" si="0"/>
        <v>0</v>
      </c>
      <c r="K33" s="78">
        <f t="shared" si="1"/>
        <v>0</v>
      </c>
    </row>
    <row r="34" spans="2:11" ht="13.5" thickBot="1">
      <c r="B34" s="156"/>
      <c r="C34" s="38" t="s">
        <v>146</v>
      </c>
      <c r="D34" s="41">
        <v>800</v>
      </c>
      <c r="E34" s="44"/>
      <c r="F34" s="10"/>
      <c r="G34" s="10"/>
      <c r="H34" s="10"/>
      <c r="I34" s="10"/>
      <c r="J34" s="34">
        <f t="shared" si="0"/>
        <v>0</v>
      </c>
      <c r="K34" s="77">
        <f t="shared" si="1"/>
        <v>0</v>
      </c>
    </row>
    <row r="35" spans="2:11" ht="12.75" customHeight="1">
      <c r="B35" s="110" t="s">
        <v>141</v>
      </c>
      <c r="C35" s="158" t="s">
        <v>139</v>
      </c>
      <c r="D35" s="26">
        <v>2300</v>
      </c>
      <c r="E35" s="4"/>
      <c r="F35" s="4"/>
      <c r="G35" s="4"/>
      <c r="H35" s="4"/>
      <c r="I35" s="4"/>
      <c r="J35" s="24">
        <f t="shared" si="0"/>
        <v>0</v>
      </c>
      <c r="K35" s="79">
        <f t="shared" si="1"/>
        <v>0</v>
      </c>
    </row>
    <row r="36" spans="2:11" ht="12.75" customHeight="1">
      <c r="B36" s="111"/>
      <c r="C36" s="159"/>
      <c r="D36" s="48">
        <v>2500</v>
      </c>
      <c r="E36" s="12"/>
      <c r="F36" s="12"/>
      <c r="G36" s="12"/>
      <c r="H36" s="12"/>
      <c r="I36" s="12"/>
      <c r="J36" s="71">
        <f t="shared" si="0"/>
        <v>0</v>
      </c>
      <c r="K36" s="78">
        <f t="shared" si="1"/>
        <v>0</v>
      </c>
    </row>
    <row r="37" spans="2:11" ht="12.75" customHeight="1">
      <c r="B37" s="111"/>
      <c r="C37" s="159"/>
      <c r="D37" s="48">
        <v>2600</v>
      </c>
      <c r="E37" s="12"/>
      <c r="F37" s="12"/>
      <c r="G37" s="12"/>
      <c r="H37" s="12"/>
      <c r="I37" s="12"/>
      <c r="J37" s="71">
        <f t="shared" si="0"/>
        <v>0</v>
      </c>
      <c r="K37" s="78">
        <f t="shared" si="1"/>
        <v>0</v>
      </c>
    </row>
    <row r="38" spans="2:11" ht="12.75" customHeight="1">
      <c r="B38" s="111"/>
      <c r="C38" s="159"/>
      <c r="D38" s="48">
        <v>2800</v>
      </c>
      <c r="E38" s="12"/>
      <c r="F38" s="12"/>
      <c r="G38" s="12"/>
      <c r="H38" s="12"/>
      <c r="I38" s="12"/>
      <c r="J38" s="71">
        <f t="shared" si="0"/>
        <v>0</v>
      </c>
      <c r="K38" s="78">
        <f t="shared" si="1"/>
        <v>0</v>
      </c>
    </row>
    <row r="39" spans="2:11" ht="12.75" customHeight="1">
      <c r="B39" s="111"/>
      <c r="C39" s="159"/>
      <c r="D39" s="48">
        <v>3100</v>
      </c>
      <c r="E39" s="12"/>
      <c r="F39" s="12"/>
      <c r="G39" s="12"/>
      <c r="H39" s="12"/>
      <c r="I39" s="12"/>
      <c r="J39" s="71">
        <f t="shared" si="0"/>
        <v>0</v>
      </c>
      <c r="K39" s="78">
        <f t="shared" si="1"/>
        <v>0</v>
      </c>
    </row>
    <row r="40" spans="2:11" ht="13.5" customHeight="1" thickBot="1">
      <c r="B40" s="112"/>
      <c r="C40" s="160"/>
      <c r="D40" s="49">
        <v>3300</v>
      </c>
      <c r="E40" s="13"/>
      <c r="F40" s="13"/>
      <c r="G40" s="13"/>
      <c r="H40" s="13"/>
      <c r="I40" s="13"/>
      <c r="J40" s="49">
        <f t="shared" si="0"/>
        <v>0</v>
      </c>
      <c r="K40" s="81">
        <f t="shared" si="1"/>
        <v>0</v>
      </c>
    </row>
    <row r="41" spans="2:11" ht="23.25" customHeight="1">
      <c r="B41" s="113" t="s">
        <v>94</v>
      </c>
      <c r="C41" s="31" t="s">
        <v>95</v>
      </c>
      <c r="D41" s="51">
        <v>4000</v>
      </c>
      <c r="E41" s="14"/>
      <c r="F41" s="14"/>
      <c r="G41" s="14"/>
      <c r="H41" s="14"/>
      <c r="I41" s="14"/>
      <c r="J41" s="83">
        <f t="shared" si="0"/>
        <v>0</v>
      </c>
      <c r="K41" s="82">
        <f t="shared" si="1"/>
        <v>0</v>
      </c>
    </row>
    <row r="42" spans="2:11" ht="27" customHeight="1" thickBot="1">
      <c r="B42" s="112"/>
      <c r="C42" s="50" t="s">
        <v>96</v>
      </c>
      <c r="D42" s="35">
        <v>2000</v>
      </c>
      <c r="E42" s="10"/>
      <c r="F42" s="10"/>
      <c r="G42" s="10"/>
      <c r="H42" s="10"/>
      <c r="I42" s="10"/>
      <c r="J42" s="34">
        <f t="shared" si="0"/>
        <v>0</v>
      </c>
      <c r="K42" s="77">
        <f t="shared" si="1"/>
        <v>0</v>
      </c>
    </row>
    <row r="43" spans="2:11" ht="39.75" customHeight="1" thickBot="1">
      <c r="B43" s="52" t="s">
        <v>97</v>
      </c>
      <c r="C43" s="47" t="s">
        <v>98</v>
      </c>
      <c r="D43" s="53">
        <v>2250</v>
      </c>
      <c r="E43" s="15"/>
      <c r="F43" s="15"/>
      <c r="G43" s="15"/>
      <c r="H43" s="15"/>
      <c r="I43" s="15"/>
      <c r="J43" s="85">
        <f t="shared" si="0"/>
        <v>0</v>
      </c>
      <c r="K43" s="84">
        <f t="shared" si="1"/>
        <v>0</v>
      </c>
    </row>
    <row r="44" spans="2:11" ht="12.75">
      <c r="B44" s="110" t="s">
        <v>142</v>
      </c>
      <c r="C44" s="158" t="s">
        <v>139</v>
      </c>
      <c r="D44" s="51">
        <v>1800</v>
      </c>
      <c r="E44" s="14"/>
      <c r="F44" s="14"/>
      <c r="G44" s="14"/>
      <c r="H44" s="14"/>
      <c r="I44" s="14"/>
      <c r="J44" s="83">
        <f t="shared" si="0"/>
        <v>0</v>
      </c>
      <c r="K44" s="82">
        <f t="shared" si="1"/>
        <v>0</v>
      </c>
    </row>
    <row r="45" spans="2:11" ht="12.75">
      <c r="B45" s="111"/>
      <c r="C45" s="159"/>
      <c r="D45" s="26">
        <v>2000</v>
      </c>
      <c r="E45" s="4"/>
      <c r="F45" s="4"/>
      <c r="G45" s="4"/>
      <c r="H45" s="4"/>
      <c r="I45" s="4"/>
      <c r="J45" s="24">
        <f t="shared" si="0"/>
        <v>0</v>
      </c>
      <c r="K45" s="79">
        <f t="shared" si="1"/>
        <v>0</v>
      </c>
    </row>
    <row r="46" spans="2:11" ht="12.75">
      <c r="B46" s="111"/>
      <c r="C46" s="159"/>
      <c r="D46" s="26">
        <v>2500</v>
      </c>
      <c r="E46" s="4"/>
      <c r="F46" s="4"/>
      <c r="G46" s="4"/>
      <c r="H46" s="4"/>
      <c r="I46" s="4"/>
      <c r="J46" s="24">
        <f t="shared" si="0"/>
        <v>0</v>
      </c>
      <c r="K46" s="79">
        <f t="shared" si="1"/>
        <v>0</v>
      </c>
    </row>
    <row r="47" spans="2:11" ht="24" customHeight="1">
      <c r="B47" s="111"/>
      <c r="C47" s="159"/>
      <c r="D47" s="48">
        <v>3600</v>
      </c>
      <c r="E47" s="12"/>
      <c r="F47" s="12"/>
      <c r="G47" s="12"/>
      <c r="H47" s="12"/>
      <c r="I47" s="12"/>
      <c r="J47" s="71">
        <f t="shared" si="0"/>
        <v>0</v>
      </c>
      <c r="K47" s="78">
        <f t="shared" si="1"/>
        <v>0</v>
      </c>
    </row>
    <row r="48" spans="2:11" ht="29.25" customHeight="1">
      <c r="B48" s="45" t="s">
        <v>104</v>
      </c>
      <c r="C48" s="30" t="s">
        <v>105</v>
      </c>
      <c r="D48" s="26">
        <v>2000</v>
      </c>
      <c r="E48" s="4"/>
      <c r="F48" s="4"/>
      <c r="G48" s="4"/>
      <c r="H48" s="4"/>
      <c r="I48" s="4"/>
      <c r="J48" s="24">
        <f t="shared" si="0"/>
        <v>0</v>
      </c>
      <c r="K48" s="79">
        <f t="shared" si="1"/>
        <v>0</v>
      </c>
    </row>
    <row r="49" spans="2:11" ht="38.25">
      <c r="B49" s="45" t="s">
        <v>99</v>
      </c>
      <c r="C49" s="55" t="s">
        <v>100</v>
      </c>
      <c r="D49" s="54">
        <v>2800</v>
      </c>
      <c r="E49" s="4"/>
      <c r="F49" s="4"/>
      <c r="G49" s="4"/>
      <c r="H49" s="4"/>
      <c r="I49" s="4"/>
      <c r="J49" s="24">
        <f t="shared" si="0"/>
        <v>0</v>
      </c>
      <c r="K49" s="79">
        <f t="shared" si="1"/>
        <v>0</v>
      </c>
    </row>
    <row r="50" spans="2:11" ht="12.75">
      <c r="B50" s="111" t="s">
        <v>101</v>
      </c>
      <c r="C50" s="54" t="s">
        <v>102</v>
      </c>
      <c r="D50" s="54">
        <v>2600</v>
      </c>
      <c r="E50" s="16"/>
      <c r="F50" s="16"/>
      <c r="G50" s="16"/>
      <c r="H50" s="16"/>
      <c r="I50" s="16"/>
      <c r="J50" s="54">
        <f t="shared" si="0"/>
        <v>0</v>
      </c>
      <c r="K50" s="86">
        <f t="shared" si="1"/>
        <v>0</v>
      </c>
    </row>
    <row r="51" spans="2:11" ht="26.25" customHeight="1">
      <c r="B51" s="157"/>
      <c r="C51" s="55" t="s">
        <v>143</v>
      </c>
      <c r="D51" s="54">
        <v>2300</v>
      </c>
      <c r="E51" s="4"/>
      <c r="F51" s="4"/>
      <c r="G51" s="4"/>
      <c r="H51" s="4"/>
      <c r="I51" s="4"/>
      <c r="J51" s="24">
        <f t="shared" si="0"/>
        <v>0</v>
      </c>
      <c r="K51" s="79">
        <f t="shared" si="1"/>
        <v>0</v>
      </c>
    </row>
    <row r="52" spans="2:11" ht="68.25" customHeight="1">
      <c r="B52" s="56" t="s">
        <v>103</v>
      </c>
      <c r="C52" s="55" t="s">
        <v>139</v>
      </c>
      <c r="D52" s="54">
        <v>2500</v>
      </c>
      <c r="E52" s="4"/>
      <c r="F52" s="4"/>
      <c r="G52" s="4"/>
      <c r="H52" s="4"/>
      <c r="I52" s="4"/>
      <c r="J52" s="24">
        <f t="shared" si="0"/>
        <v>0</v>
      </c>
      <c r="K52" s="79">
        <f t="shared" si="1"/>
        <v>0</v>
      </c>
    </row>
    <row r="53" spans="2:11" ht="43.5" customHeight="1">
      <c r="B53" s="56" t="s">
        <v>106</v>
      </c>
      <c r="C53" s="55" t="s">
        <v>107</v>
      </c>
      <c r="D53" s="54">
        <v>2500</v>
      </c>
      <c r="E53" s="4"/>
      <c r="F53" s="4"/>
      <c r="G53" s="4"/>
      <c r="H53" s="4"/>
      <c r="I53" s="4"/>
      <c r="J53" s="24">
        <f t="shared" si="0"/>
        <v>0</v>
      </c>
      <c r="K53" s="79">
        <f t="shared" si="1"/>
        <v>0</v>
      </c>
    </row>
    <row r="54" spans="2:13" ht="39" customHeight="1">
      <c r="B54" s="56" t="s">
        <v>108</v>
      </c>
      <c r="C54" s="55" t="s">
        <v>109</v>
      </c>
      <c r="D54" s="54">
        <v>1000</v>
      </c>
      <c r="E54" s="4"/>
      <c r="F54" s="4"/>
      <c r="G54" s="4"/>
      <c r="H54" s="4"/>
      <c r="I54" s="4"/>
      <c r="J54" s="24">
        <f t="shared" si="0"/>
        <v>0</v>
      </c>
      <c r="K54" s="79">
        <f t="shared" si="1"/>
        <v>0</v>
      </c>
      <c r="M54" s="18"/>
    </row>
    <row r="55" spans="2:11" ht="12.75">
      <c r="B55" s="45"/>
      <c r="C55" s="26"/>
      <c r="D55" s="109" t="s">
        <v>52</v>
      </c>
      <c r="E55" s="109"/>
      <c r="F55" s="109"/>
      <c r="G55" s="26">
        <f>G28+G33+G34+G35+G36+G37+G38+G39+G40+G41+G42+G43+G44+G45+G46+G47+G48+G49+G50+G51+G52+G53+G54</f>
        <v>0</v>
      </c>
      <c r="H55" s="26">
        <f>H28+H33+H34+H35+H36+H37+H38+H39+H40+H41+H42+H43+H44+H45+H46+H47+H48+H49+H50+H51+H52+H53+H54</f>
        <v>0</v>
      </c>
      <c r="I55" s="26">
        <f>I28+I33+I34+I35+I36+I37+I38+I39+I40+I41+I42+I43+I44+I45+I46+I47+I48+I49+I50+I51+I52+I53+I54</f>
        <v>0</v>
      </c>
      <c r="J55" s="26">
        <f>J28+J33+J34+J35+J36+J37+J38+J39+J40+J41+J42+J43+J44+J45+J46+J47+J48+J49+J50+J51+J52+J53+J54</f>
        <v>0</v>
      </c>
      <c r="K55" s="57"/>
    </row>
    <row r="56" spans="2:11" ht="13.5" thickBot="1">
      <c r="B56" s="46"/>
      <c r="C56" s="35"/>
      <c r="D56" s="35"/>
      <c r="E56" s="35"/>
      <c r="F56" s="35"/>
      <c r="G56" s="104" t="s">
        <v>144</v>
      </c>
      <c r="H56" s="104"/>
      <c r="I56" s="104"/>
      <c r="J56" s="104"/>
      <c r="K56" s="73">
        <f>K28+K29+K30+K32+K33+K34+K35+K36+K37+K38+K39+K40+K41+K42+K43+K44+K45+K46+K47+K48+K49+K50+K51+K52+K53+K54</f>
        <v>0</v>
      </c>
    </row>
    <row r="57" ht="15.75" customHeight="1"/>
    <row r="58" ht="12.75">
      <c r="B58" s="58" t="s">
        <v>136</v>
      </c>
    </row>
    <row r="59" ht="12.75">
      <c r="B59" s="17"/>
    </row>
    <row r="60" ht="12.75">
      <c r="B60" s="18" t="s">
        <v>88</v>
      </c>
    </row>
    <row r="61" ht="12.75">
      <c r="B61" s="18"/>
    </row>
  </sheetData>
  <sheetProtection password="C89D" sheet="1" objects="1" scenarios="1"/>
  <mergeCells count="55">
    <mergeCell ref="B28:B34"/>
    <mergeCell ref="B50:B51"/>
    <mergeCell ref="C35:C40"/>
    <mergeCell ref="B44:B47"/>
    <mergeCell ref="C44:C47"/>
    <mergeCell ref="B23:K23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  <mergeCell ref="B8:E8"/>
    <mergeCell ref="F8:G8"/>
    <mergeCell ref="B11:C11"/>
    <mergeCell ref="F11:K11"/>
    <mergeCell ref="B9:E9"/>
    <mergeCell ref="F9:G9"/>
    <mergeCell ref="D10:K10"/>
    <mergeCell ref="B10:C10"/>
    <mergeCell ref="H8:I9"/>
    <mergeCell ref="J8:K9"/>
    <mergeCell ref="C12:D12"/>
    <mergeCell ref="F12:K12"/>
    <mergeCell ref="D14:E14"/>
    <mergeCell ref="G14:H14"/>
    <mergeCell ref="B13:K13"/>
    <mergeCell ref="B15:C16"/>
    <mergeCell ref="J17:K17"/>
    <mergeCell ref="B17:C18"/>
    <mergeCell ref="J18:K18"/>
    <mergeCell ref="G15:H15"/>
    <mergeCell ref="I15:K15"/>
    <mergeCell ref="G16:H16"/>
    <mergeCell ref="E21:F21"/>
    <mergeCell ref="G21:H21"/>
    <mergeCell ref="D20:D21"/>
    <mergeCell ref="I21:J21"/>
    <mergeCell ref="B1:K1"/>
    <mergeCell ref="B3:K3"/>
    <mergeCell ref="B4:K4"/>
    <mergeCell ref="B6:K6"/>
    <mergeCell ref="G56:J56"/>
    <mergeCell ref="B19:C19"/>
    <mergeCell ref="D19:K19"/>
    <mergeCell ref="D55:F55"/>
    <mergeCell ref="B35:B40"/>
    <mergeCell ref="B41:B42"/>
    <mergeCell ref="B20:C21"/>
    <mergeCell ref="E20:F20"/>
    <mergeCell ref="G20:H20"/>
    <mergeCell ref="I20:J20"/>
  </mergeCells>
  <printOptions/>
  <pageMargins left="0.7874015748031497" right="0.7874015748031497" top="0.5905511811023623" bottom="0.5905511811023623" header="0.5118110236220472" footer="0.5118110236220472"/>
  <pageSetup fitToHeight="0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8"/>
  <sheetViews>
    <sheetView tabSelected="1" workbookViewId="0" topLeftCell="A9">
      <selection activeCell="M25" sqref="M25"/>
    </sheetView>
  </sheetViews>
  <sheetFormatPr defaultColWidth="9.140625" defaultRowHeight="12.75"/>
  <cols>
    <col min="1" max="3" width="9.140625" style="1" customWidth="1"/>
    <col min="4" max="4" width="20.7109375" style="1" customWidth="1"/>
    <col min="5" max="9" width="9.140625" style="1" customWidth="1"/>
    <col min="10" max="10" width="9.57421875" style="1" customWidth="1"/>
    <col min="11" max="16384" width="9.140625" style="1" customWidth="1"/>
  </cols>
  <sheetData>
    <row r="1" spans="2:11" ht="18">
      <c r="B1" s="182" t="s">
        <v>25</v>
      </c>
      <c r="C1" s="182"/>
      <c r="D1" s="182"/>
      <c r="E1" s="182"/>
      <c r="F1" s="182"/>
      <c r="G1" s="182"/>
      <c r="H1" s="182"/>
      <c r="I1" s="182"/>
      <c r="J1" s="182"/>
      <c r="K1" s="182"/>
    </row>
    <row r="2" ht="13.5" thickBot="1"/>
    <row r="3" spans="2:11" s="59" customFormat="1" ht="12.75">
      <c r="B3" s="188"/>
      <c r="C3" s="189"/>
      <c r="D3" s="190"/>
      <c r="E3" s="31" t="s">
        <v>22</v>
      </c>
      <c r="F3" s="31" t="s">
        <v>3</v>
      </c>
      <c r="G3" s="31" t="s">
        <v>4</v>
      </c>
      <c r="H3" s="31" t="s">
        <v>5</v>
      </c>
      <c r="I3" s="62"/>
      <c r="J3" s="151" t="s">
        <v>18</v>
      </c>
      <c r="K3" s="183"/>
    </row>
    <row r="4" spans="2:11" ht="12.75">
      <c r="B4" s="191" t="s">
        <v>111</v>
      </c>
      <c r="C4" s="100"/>
      <c r="D4" s="192"/>
      <c r="E4" s="42"/>
      <c r="F4" s="26"/>
      <c r="G4" s="26"/>
      <c r="H4" s="26"/>
      <c r="I4" s="42"/>
      <c r="J4" s="26" t="s">
        <v>23</v>
      </c>
      <c r="K4" s="63" t="s">
        <v>8</v>
      </c>
    </row>
    <row r="5" spans="2:11" ht="12.75">
      <c r="B5" s="191" t="s">
        <v>110</v>
      </c>
      <c r="C5" s="100"/>
      <c r="D5" s="192"/>
      <c r="E5" s="29">
        <v>500</v>
      </c>
      <c r="F5" s="7"/>
      <c r="G5" s="7"/>
      <c r="H5" s="7"/>
      <c r="I5" s="64"/>
      <c r="J5" s="26">
        <f>F5+G5+H5</f>
        <v>0</v>
      </c>
      <c r="K5" s="63">
        <f>J5*E5</f>
        <v>0</v>
      </c>
    </row>
    <row r="6" spans="2:11" ht="13.5" thickBot="1">
      <c r="B6" s="202"/>
      <c r="C6" s="203"/>
      <c r="D6" s="203"/>
      <c r="E6" s="203"/>
      <c r="F6" s="203"/>
      <c r="G6" s="204"/>
      <c r="H6" s="198" t="s">
        <v>69</v>
      </c>
      <c r="I6" s="198"/>
      <c r="J6" s="198"/>
      <c r="K6" s="73">
        <f>K5</f>
        <v>0</v>
      </c>
    </row>
    <row r="7" spans="2:11" ht="12.75">
      <c r="B7" s="182" t="s">
        <v>19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1" ht="12.75">
      <c r="B8" s="182"/>
      <c r="C8" s="199"/>
      <c r="D8" s="199"/>
      <c r="E8" s="199"/>
      <c r="F8" s="199"/>
      <c r="G8" s="199"/>
      <c r="H8" s="199"/>
      <c r="I8" s="199"/>
      <c r="J8" s="199"/>
      <c r="K8" s="199"/>
    </row>
    <row r="9" spans="2:11" ht="13.5" thickBot="1"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2:14" ht="13.5" thickTop="1">
      <c r="B10" s="193" t="s">
        <v>11</v>
      </c>
      <c r="C10" s="194"/>
      <c r="D10" s="194"/>
      <c r="E10" s="22" t="s">
        <v>14</v>
      </c>
      <c r="F10" s="65" t="s">
        <v>12</v>
      </c>
      <c r="G10" s="65" t="s">
        <v>13</v>
      </c>
      <c r="H10" s="65" t="s">
        <v>15</v>
      </c>
      <c r="I10" s="89" t="s">
        <v>16</v>
      </c>
      <c r="J10" s="205" t="s">
        <v>17</v>
      </c>
      <c r="K10" s="200" t="s">
        <v>55</v>
      </c>
      <c r="N10" s="18"/>
    </row>
    <row r="11" spans="2:11" ht="12.75">
      <c r="B11" s="195"/>
      <c r="C11" s="185"/>
      <c r="D11" s="185"/>
      <c r="E11" s="28" t="s">
        <v>81</v>
      </c>
      <c r="F11" s="66" t="s">
        <v>78</v>
      </c>
      <c r="G11" s="29" t="s">
        <v>79</v>
      </c>
      <c r="H11" s="29" t="s">
        <v>80</v>
      </c>
      <c r="I11" s="106"/>
      <c r="J11" s="115"/>
      <c r="K11" s="201"/>
    </row>
    <row r="12" spans="2:11" ht="12.75">
      <c r="B12" s="90" t="s">
        <v>82</v>
      </c>
      <c r="C12" s="132"/>
      <c r="D12" s="132"/>
      <c r="E12" s="64"/>
      <c r="F12" s="64"/>
      <c r="G12" s="7"/>
      <c r="H12" s="64"/>
      <c r="I12" s="26">
        <f>G12</f>
        <v>0</v>
      </c>
      <c r="J12" s="26">
        <v>400</v>
      </c>
      <c r="K12" s="27">
        <f>I12*J12</f>
        <v>0</v>
      </c>
    </row>
    <row r="13" spans="2:11" ht="12.75">
      <c r="B13" s="90" t="s">
        <v>83</v>
      </c>
      <c r="C13" s="132"/>
      <c r="D13" s="132"/>
      <c r="E13" s="64"/>
      <c r="F13" s="64"/>
      <c r="G13" s="7"/>
      <c r="H13" s="64"/>
      <c r="I13" s="26">
        <f>G13</f>
        <v>0</v>
      </c>
      <c r="J13" s="26">
        <v>500</v>
      </c>
      <c r="K13" s="27">
        <f>I13*J13</f>
        <v>0</v>
      </c>
    </row>
    <row r="14" spans="2:11" ht="12.75">
      <c r="B14" s="90" t="s">
        <v>84</v>
      </c>
      <c r="C14" s="132"/>
      <c r="D14" s="132"/>
      <c r="E14" s="64"/>
      <c r="F14" s="64"/>
      <c r="G14" s="7"/>
      <c r="H14" s="64"/>
      <c r="I14" s="26">
        <f>G14</f>
        <v>0</v>
      </c>
      <c r="J14" s="26">
        <v>600</v>
      </c>
      <c r="K14" s="27">
        <f>I14*J14</f>
        <v>0</v>
      </c>
    </row>
    <row r="15" spans="2:11" ht="12.75">
      <c r="B15" s="196" t="s">
        <v>126</v>
      </c>
      <c r="C15" s="100"/>
      <c r="D15" s="192"/>
      <c r="E15" s="64"/>
      <c r="F15" s="64"/>
      <c r="G15" s="7"/>
      <c r="H15" s="64"/>
      <c r="I15" s="26">
        <f>G15</f>
        <v>0</v>
      </c>
      <c r="J15" s="26">
        <v>600</v>
      </c>
      <c r="K15" s="27">
        <f>I15*J15</f>
        <v>0</v>
      </c>
    </row>
    <row r="16" spans="2:11" ht="12.75">
      <c r="B16" s="196" t="s">
        <v>85</v>
      </c>
      <c r="C16" s="100"/>
      <c r="D16" s="192"/>
      <c r="E16" s="64"/>
      <c r="F16" s="64"/>
      <c r="G16" s="7"/>
      <c r="H16" s="64"/>
      <c r="I16" s="26">
        <f>G16</f>
        <v>0</v>
      </c>
      <c r="J16" s="26">
        <v>800</v>
      </c>
      <c r="K16" s="27">
        <f>I16*J16</f>
        <v>0</v>
      </c>
    </row>
    <row r="17" spans="2:11" ht="12.75">
      <c r="B17" s="184" t="s">
        <v>77</v>
      </c>
      <c r="C17" s="185"/>
      <c r="D17" s="185"/>
      <c r="E17" s="185"/>
      <c r="F17" s="185"/>
      <c r="G17" s="185"/>
      <c r="H17" s="185"/>
      <c r="I17" s="185"/>
      <c r="J17" s="185"/>
      <c r="K17" s="186"/>
    </row>
    <row r="18" spans="2:12" ht="12.75">
      <c r="B18" s="90" t="s">
        <v>112</v>
      </c>
      <c r="C18" s="132"/>
      <c r="D18" s="132"/>
      <c r="E18" s="64"/>
      <c r="F18" s="6"/>
      <c r="G18" s="6"/>
      <c r="H18" s="64"/>
      <c r="I18" s="26">
        <f>F18+G18</f>
        <v>0</v>
      </c>
      <c r="J18" s="67">
        <v>600</v>
      </c>
      <c r="K18" s="74">
        <f aca="true" t="shared" si="0" ref="K18:K27">I18*J18</f>
        <v>0</v>
      </c>
      <c r="L18" s="18"/>
    </row>
    <row r="19" spans="2:11" ht="12.75">
      <c r="B19" s="90" t="s">
        <v>113</v>
      </c>
      <c r="C19" s="132"/>
      <c r="D19" s="132"/>
      <c r="E19" s="64"/>
      <c r="F19" s="6"/>
      <c r="G19" s="6"/>
      <c r="H19" s="64"/>
      <c r="I19" s="67">
        <f>F19+G19</f>
        <v>0</v>
      </c>
      <c r="J19" s="67">
        <v>1400</v>
      </c>
      <c r="K19" s="74">
        <f t="shared" si="0"/>
        <v>0</v>
      </c>
    </row>
    <row r="20" spans="2:11" ht="12.75">
      <c r="B20" s="90" t="s">
        <v>114</v>
      </c>
      <c r="C20" s="132"/>
      <c r="D20" s="132"/>
      <c r="E20" s="64"/>
      <c r="F20" s="6"/>
      <c r="G20" s="6"/>
      <c r="H20" s="64"/>
      <c r="I20" s="67">
        <f>F20+G20</f>
        <v>0</v>
      </c>
      <c r="J20" s="67">
        <v>600</v>
      </c>
      <c r="K20" s="74">
        <f t="shared" si="0"/>
        <v>0</v>
      </c>
    </row>
    <row r="21" spans="2:11" ht="12.75">
      <c r="B21" s="90" t="s">
        <v>115</v>
      </c>
      <c r="C21" s="132"/>
      <c r="D21" s="132"/>
      <c r="E21" s="64"/>
      <c r="F21" s="6"/>
      <c r="G21" s="6"/>
      <c r="H21" s="64"/>
      <c r="I21" s="67">
        <f>F21+G21</f>
        <v>0</v>
      </c>
      <c r="J21" s="67">
        <v>600</v>
      </c>
      <c r="K21" s="74">
        <f t="shared" si="0"/>
        <v>0</v>
      </c>
    </row>
    <row r="22" spans="2:11" ht="12.75">
      <c r="B22" s="197" t="s">
        <v>121</v>
      </c>
      <c r="C22" s="132"/>
      <c r="D22" s="132"/>
      <c r="E22" s="7"/>
      <c r="F22" s="64"/>
      <c r="G22" s="64"/>
      <c r="H22" s="64"/>
      <c r="I22" s="26">
        <f>E22</f>
        <v>0</v>
      </c>
      <c r="J22" s="68">
        <v>1200</v>
      </c>
      <c r="K22" s="27">
        <f t="shared" si="0"/>
        <v>0</v>
      </c>
    </row>
    <row r="23" spans="2:11" ht="12.75">
      <c r="B23" s="197" t="s">
        <v>122</v>
      </c>
      <c r="C23" s="132"/>
      <c r="D23" s="132"/>
      <c r="E23" s="64"/>
      <c r="F23" s="7"/>
      <c r="G23" s="7"/>
      <c r="H23" s="64"/>
      <c r="I23" s="26">
        <f>F23+G23</f>
        <v>0</v>
      </c>
      <c r="J23" s="68">
        <v>1500</v>
      </c>
      <c r="K23" s="27">
        <f t="shared" si="0"/>
        <v>0</v>
      </c>
    </row>
    <row r="24" spans="2:11" ht="12.75">
      <c r="B24" s="197" t="s">
        <v>123</v>
      </c>
      <c r="C24" s="132"/>
      <c r="D24" s="132"/>
      <c r="E24" s="64"/>
      <c r="F24" s="7"/>
      <c r="G24" s="7"/>
      <c r="H24" s="64"/>
      <c r="I24" s="26">
        <f>F24+G24</f>
        <v>0</v>
      </c>
      <c r="J24" s="68">
        <v>1500</v>
      </c>
      <c r="K24" s="27">
        <f t="shared" si="0"/>
        <v>0</v>
      </c>
    </row>
    <row r="25" spans="2:11" ht="12.75">
      <c r="B25" s="197" t="s">
        <v>132</v>
      </c>
      <c r="C25" s="132"/>
      <c r="D25" s="132"/>
      <c r="E25" s="64"/>
      <c r="F25" s="7"/>
      <c r="G25" s="7"/>
      <c r="H25" s="64"/>
      <c r="I25" s="26">
        <f>F25+G25</f>
        <v>0</v>
      </c>
      <c r="J25" s="68">
        <v>1200</v>
      </c>
      <c r="K25" s="27">
        <f t="shared" si="0"/>
        <v>0</v>
      </c>
    </row>
    <row r="26" spans="2:11" ht="12.75">
      <c r="B26" s="90" t="s">
        <v>124</v>
      </c>
      <c r="C26" s="132"/>
      <c r="D26" s="132"/>
      <c r="E26" s="64"/>
      <c r="F26" s="64"/>
      <c r="G26" s="64"/>
      <c r="H26" s="7"/>
      <c r="I26" s="26">
        <f>H26</f>
        <v>0</v>
      </c>
      <c r="J26" s="68">
        <v>1000</v>
      </c>
      <c r="K26" s="27">
        <f t="shared" si="0"/>
        <v>0</v>
      </c>
    </row>
    <row r="27" spans="2:14" ht="12.75">
      <c r="B27" s="196" t="s">
        <v>125</v>
      </c>
      <c r="C27" s="100"/>
      <c r="D27" s="192"/>
      <c r="E27" s="64"/>
      <c r="F27" s="7"/>
      <c r="G27" s="7"/>
      <c r="H27" s="64"/>
      <c r="I27" s="26">
        <f>F27+G27</f>
        <v>0</v>
      </c>
      <c r="J27" s="68">
        <v>600</v>
      </c>
      <c r="K27" s="27">
        <f t="shared" si="0"/>
        <v>0</v>
      </c>
      <c r="N27" s="103"/>
    </row>
    <row r="28" spans="2:11" ht="12.75">
      <c r="B28" s="23"/>
      <c r="C28" s="24"/>
      <c r="D28" s="24"/>
      <c r="E28" s="29"/>
      <c r="F28" s="29"/>
      <c r="G28" s="29"/>
      <c r="H28" s="29"/>
      <c r="I28" s="106" t="s">
        <v>20</v>
      </c>
      <c r="J28" s="187" t="s">
        <v>21</v>
      </c>
      <c r="K28" s="27">
        <f>K12+K13+K14+K15+K16+K18+K19+K20+K21+K22+K23+K24+K25+K26+K27</f>
        <v>0</v>
      </c>
    </row>
    <row r="29" spans="2:11" ht="12.75">
      <c r="B29" s="25"/>
      <c r="C29" s="26"/>
      <c r="D29" s="26"/>
      <c r="E29" s="29"/>
      <c r="F29" s="29" t="s">
        <v>16</v>
      </c>
      <c r="G29" s="29"/>
      <c r="H29" s="29"/>
      <c r="I29" s="106"/>
      <c r="J29" s="187"/>
      <c r="K29" s="27"/>
    </row>
    <row r="30" spans="2:11" ht="12.75">
      <c r="B30" s="90" t="s">
        <v>86</v>
      </c>
      <c r="C30" s="132"/>
      <c r="D30" s="132"/>
      <c r="E30" s="64"/>
      <c r="F30" s="7"/>
      <c r="G30" s="64"/>
      <c r="H30" s="64"/>
      <c r="I30" s="5"/>
      <c r="J30" s="26" t="s">
        <v>116</v>
      </c>
      <c r="K30" s="27">
        <f>I30*500</f>
        <v>0</v>
      </c>
    </row>
    <row r="31" spans="2:11" ht="12.75">
      <c r="B31" s="90" t="s">
        <v>133</v>
      </c>
      <c r="C31" s="132"/>
      <c r="D31" s="132"/>
      <c r="E31" s="64"/>
      <c r="F31" s="7"/>
      <c r="G31" s="64"/>
      <c r="H31" s="64"/>
      <c r="I31" s="5"/>
      <c r="J31" s="26" t="s">
        <v>117</v>
      </c>
      <c r="K31" s="27">
        <f>F31*600</f>
        <v>0</v>
      </c>
    </row>
    <row r="32" spans="2:11" ht="12.75">
      <c r="B32" s="90" t="s">
        <v>134</v>
      </c>
      <c r="C32" s="132"/>
      <c r="D32" s="132"/>
      <c r="E32" s="64"/>
      <c r="F32" s="7"/>
      <c r="G32" s="64"/>
      <c r="H32" s="64"/>
      <c r="I32" s="5"/>
      <c r="J32" s="26" t="s">
        <v>135</v>
      </c>
      <c r="K32" s="27">
        <f>F32*400</f>
        <v>0</v>
      </c>
    </row>
    <row r="33" spans="2:11" ht="13.5" thickBot="1">
      <c r="B33" s="69"/>
      <c r="C33" s="70"/>
      <c r="D33" s="70"/>
      <c r="E33" s="70"/>
      <c r="F33" s="70"/>
      <c r="G33" s="70"/>
      <c r="H33" s="165" t="s">
        <v>56</v>
      </c>
      <c r="I33" s="166"/>
      <c r="J33" s="167"/>
      <c r="K33" s="75">
        <f>K28+K30+K31+K32</f>
        <v>0</v>
      </c>
    </row>
    <row r="34" ht="13.5" thickTop="1"/>
    <row r="35" spans="2:9" ht="12.75">
      <c r="B35" s="172" t="s">
        <v>118</v>
      </c>
      <c r="C35" s="173"/>
      <c r="D35" s="173"/>
      <c r="E35" s="173"/>
      <c r="F35" s="173"/>
      <c r="G35" s="173"/>
      <c r="H35" s="173"/>
      <c r="I35" s="173"/>
    </row>
    <row r="36" spans="2:10" ht="12.75">
      <c r="B36" s="161" t="s">
        <v>138</v>
      </c>
      <c r="C36" s="162"/>
      <c r="D36" s="162"/>
      <c r="E36" s="162"/>
      <c r="F36" s="162"/>
      <c r="G36" s="162"/>
      <c r="H36" s="162"/>
      <c r="I36" s="162"/>
      <c r="J36" s="162"/>
    </row>
    <row r="37" ht="13.5" thickBot="1">
      <c r="D37" s="18"/>
    </row>
    <row r="38" spans="2:11" ht="13.5" thickTop="1">
      <c r="B38" s="170" t="s">
        <v>57</v>
      </c>
      <c r="C38" s="171"/>
      <c r="D38" s="171"/>
      <c r="E38" s="171"/>
      <c r="F38" s="171"/>
      <c r="G38" s="171"/>
      <c r="H38" s="171"/>
      <c r="I38" s="171"/>
      <c r="J38" s="168" t="s">
        <v>8</v>
      </c>
      <c r="K38" s="169"/>
    </row>
    <row r="39" spans="2:11" ht="12.75">
      <c r="B39" s="90" t="s">
        <v>140</v>
      </c>
      <c r="C39" s="132"/>
      <c r="D39" s="132"/>
      <c r="E39" s="132"/>
      <c r="F39" s="132"/>
      <c r="G39" s="132"/>
      <c r="H39" s="132"/>
      <c r="I39" s="132"/>
      <c r="J39" s="132">
        <f>'Első oldal'!K16:K16</f>
        <v>0</v>
      </c>
      <c r="K39" s="101"/>
    </row>
    <row r="40" spans="2:11" ht="12.75">
      <c r="B40" s="90" t="s">
        <v>58</v>
      </c>
      <c r="C40" s="132"/>
      <c r="D40" s="132"/>
      <c r="E40" s="132"/>
      <c r="F40" s="132"/>
      <c r="G40" s="132"/>
      <c r="H40" s="132"/>
      <c r="I40" s="132"/>
      <c r="J40" s="132">
        <f>'Első oldal'!K56</f>
        <v>0</v>
      </c>
      <c r="K40" s="101"/>
    </row>
    <row r="41" spans="2:11" ht="12.75">
      <c r="B41" s="90" t="s">
        <v>24</v>
      </c>
      <c r="C41" s="132"/>
      <c r="D41" s="132"/>
      <c r="E41" s="132"/>
      <c r="F41" s="132"/>
      <c r="G41" s="132"/>
      <c r="H41" s="132"/>
      <c r="I41" s="132"/>
      <c r="J41" s="132">
        <f>K6</f>
        <v>0</v>
      </c>
      <c r="K41" s="101"/>
    </row>
    <row r="42" spans="2:11" ht="13.5" thickBot="1">
      <c r="B42" s="181" t="s">
        <v>131</v>
      </c>
      <c r="C42" s="175"/>
      <c r="D42" s="175"/>
      <c r="E42" s="175"/>
      <c r="F42" s="175"/>
      <c r="G42" s="175"/>
      <c r="H42" s="175"/>
      <c r="I42" s="175"/>
      <c r="J42" s="175">
        <f>K33</f>
        <v>0</v>
      </c>
      <c r="K42" s="176"/>
    </row>
    <row r="43" spans="2:11" ht="14.25" thickBot="1" thickTop="1">
      <c r="B43" s="163" t="s">
        <v>145</v>
      </c>
      <c r="C43" s="164"/>
      <c r="D43" s="164"/>
      <c r="E43" s="164"/>
      <c r="F43" s="164"/>
      <c r="G43" s="164"/>
      <c r="H43" s="164"/>
      <c r="I43" s="164"/>
      <c r="J43" s="177">
        <f>J39+J40+J41+J42</f>
        <v>0</v>
      </c>
      <c r="K43" s="178"/>
    </row>
    <row r="44" ht="13.5" thickTop="1"/>
    <row r="45" spans="2:3" ht="12.75">
      <c r="B45" s="18" t="s">
        <v>61</v>
      </c>
      <c r="C45" s="18"/>
    </row>
    <row r="46" spans="2:4" ht="12.75">
      <c r="B46" s="18"/>
      <c r="C46" s="18" t="s">
        <v>73</v>
      </c>
      <c r="D46" s="18"/>
    </row>
    <row r="47" spans="2:3" ht="12.75">
      <c r="B47" s="18"/>
      <c r="C47" s="18" t="s">
        <v>74</v>
      </c>
    </row>
    <row r="49" spans="2:8" ht="12.75">
      <c r="B49" s="179" t="s">
        <v>63</v>
      </c>
      <c r="C49" s="180"/>
      <c r="D49" s="18" t="s">
        <v>119</v>
      </c>
      <c r="F49" s="179" t="s">
        <v>64</v>
      </c>
      <c r="G49" s="179"/>
      <c r="H49" s="18" t="s">
        <v>65</v>
      </c>
    </row>
    <row r="50" ht="12.75">
      <c r="B50" s="18" t="s">
        <v>62</v>
      </c>
    </row>
    <row r="51" spans="2:4" ht="12.75">
      <c r="B51" s="18" t="s">
        <v>66</v>
      </c>
      <c r="D51" s="18" t="s">
        <v>70</v>
      </c>
    </row>
    <row r="52" spans="2:4" ht="12.75">
      <c r="B52" s="18" t="s">
        <v>67</v>
      </c>
      <c r="D52" s="18" t="s">
        <v>75</v>
      </c>
    </row>
    <row r="53" spans="2:4" ht="12.75">
      <c r="B53" s="18" t="s">
        <v>68</v>
      </c>
      <c r="D53" s="72" t="s">
        <v>76</v>
      </c>
    </row>
    <row r="54" ht="12.75">
      <c r="D54" s="60"/>
    </row>
    <row r="55" ht="12.75">
      <c r="D55" s="60"/>
    </row>
    <row r="56" ht="12.75">
      <c r="D56" s="60"/>
    </row>
    <row r="57" spans="5:11" ht="12.75">
      <c r="E57" s="18" t="s">
        <v>59</v>
      </c>
      <c r="H57" s="61"/>
      <c r="I57" s="61"/>
      <c r="J57" s="61"/>
      <c r="K57" s="61"/>
    </row>
    <row r="58" spans="8:11" ht="12.75">
      <c r="H58" s="174" t="s">
        <v>60</v>
      </c>
      <c r="I58" s="174"/>
      <c r="J58" s="174"/>
      <c r="K58" s="174"/>
    </row>
  </sheetData>
  <sheetProtection password="C89D" sheet="1" objects="1" scenarios="1"/>
  <mergeCells count="51">
    <mergeCell ref="H6:J6"/>
    <mergeCell ref="B13:D13"/>
    <mergeCell ref="B7:K9"/>
    <mergeCell ref="K10:K11"/>
    <mergeCell ref="B6:G6"/>
    <mergeCell ref="J10:J11"/>
    <mergeCell ref="I10:I11"/>
    <mergeCell ref="B12:D12"/>
    <mergeCell ref="B27:D27"/>
    <mergeCell ref="B24:D24"/>
    <mergeCell ref="B26:D26"/>
    <mergeCell ref="B14:D14"/>
    <mergeCell ref="B23:D23"/>
    <mergeCell ref="B25:D25"/>
    <mergeCell ref="B16:D16"/>
    <mergeCell ref="B15:D15"/>
    <mergeCell ref="B22:D22"/>
    <mergeCell ref="B3:D3"/>
    <mergeCell ref="B4:D4"/>
    <mergeCell ref="B5:D5"/>
    <mergeCell ref="B10:D11"/>
    <mergeCell ref="B42:I42"/>
    <mergeCell ref="B1:K1"/>
    <mergeCell ref="J3:K3"/>
    <mergeCell ref="B17:K17"/>
    <mergeCell ref="I28:I29"/>
    <mergeCell ref="J28:J29"/>
    <mergeCell ref="B18:D18"/>
    <mergeCell ref="B19:D19"/>
    <mergeCell ref="B20:D20"/>
    <mergeCell ref="B21:D21"/>
    <mergeCell ref="B35:I35"/>
    <mergeCell ref="H58:K58"/>
    <mergeCell ref="J40:K40"/>
    <mergeCell ref="J41:K41"/>
    <mergeCell ref="J42:K42"/>
    <mergeCell ref="J43:K43"/>
    <mergeCell ref="B40:I40"/>
    <mergeCell ref="B41:I41"/>
    <mergeCell ref="B49:C49"/>
    <mergeCell ref="F49:G49"/>
    <mergeCell ref="B36:J36"/>
    <mergeCell ref="B43:I43"/>
    <mergeCell ref="B30:D30"/>
    <mergeCell ref="H33:J33"/>
    <mergeCell ref="B39:I39"/>
    <mergeCell ref="J38:K38"/>
    <mergeCell ref="J39:K39"/>
    <mergeCell ref="B38:I38"/>
    <mergeCell ref="B32:D32"/>
    <mergeCell ref="B31:D31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DÖNCI PAPÓ</dc:creator>
  <cp:keywords/>
  <dc:description/>
  <cp:lastModifiedBy>Garadnay Sándor</cp:lastModifiedBy>
  <cp:lastPrinted>2009-12-22T12:58:32Z</cp:lastPrinted>
  <dcterms:created xsi:type="dcterms:W3CDTF">2009-02-17T20:30:59Z</dcterms:created>
  <dcterms:modified xsi:type="dcterms:W3CDTF">2010-01-09T11:11:23Z</dcterms:modified>
  <cp:category/>
  <cp:version/>
  <cp:contentType/>
  <cp:contentStatus/>
</cp:coreProperties>
</file>